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16" windowWidth="11595" windowHeight="8325" activeTab="0"/>
  </bookViews>
  <sheets>
    <sheet name="Jahresübersicht" sheetId="1" r:id="rId1"/>
    <sheet name="Gesamtüberblick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<sst xmlns="http://schemas.openxmlformats.org/spreadsheetml/2006/main" count="45" uniqueCount="31">
  <si>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Photovoltaikanlage der Ortsgemeinde Kuhnhöfen</t>
  </si>
  <si>
    <t>Bürgerhaus Kuhnhöfen, Bachstraße 7</t>
  </si>
  <si>
    <t>Datum</t>
  </si>
  <si>
    <t>Zählerstand</t>
  </si>
  <si>
    <t>------</t>
  </si>
  <si>
    <t>Euro Ertrag</t>
  </si>
  <si>
    <t>Summe bisher</t>
  </si>
  <si>
    <t>erzielte kWh</t>
  </si>
  <si>
    <t>Übersicht aller Finanzvorgänge der PV Anlage</t>
  </si>
  <si>
    <t>Jahr</t>
  </si>
  <si>
    <t>Finanzvorfall</t>
  </si>
  <si>
    <t>Ausgabe</t>
  </si>
  <si>
    <t>Einnahme</t>
  </si>
  <si>
    <t>SALDO</t>
  </si>
  <si>
    <t xml:space="preserve">Bruttoanschaffungskosten Firma Schmitz </t>
  </si>
  <si>
    <t>Einspeisevergütung 2012</t>
  </si>
  <si>
    <t xml:space="preserve">Vorsteuererstattung der Anschaffung </t>
  </si>
  <si>
    <t>Einspeisevergütung 2013</t>
  </si>
  <si>
    <t>Einspeisevergütung 2014</t>
  </si>
  <si>
    <t>Einspeisevergütung 2015</t>
  </si>
  <si>
    <t>Einspeisevergütung 2016</t>
  </si>
  <si>
    <t xml:space="preserve">Wartungskosten Firma Schmitz </t>
  </si>
  <si>
    <t>Versicherungsbeträge -Elektronik-</t>
  </si>
  <si>
    <t>Versicherungsbeträge -Haftpflicht-</t>
  </si>
  <si>
    <t>Versicherungsübernahme Blitzschaden</t>
  </si>
  <si>
    <t xml:space="preserve">Blitzschaden Firma Schmitz </t>
  </si>
  <si>
    <t xml:space="preserve">Vorsteuererstattung Blitzschaden </t>
  </si>
  <si>
    <t>Einspeisevergütung 2017</t>
  </si>
  <si>
    <t>Summe 2018</t>
  </si>
  <si>
    <t xml:space="preserve">Ablesedaten 2018 </t>
  </si>
  <si>
    <t>Einspeisevergütung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</si>
</sst>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\ ###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2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 diagonalUp="1" diagonalDown="1">
      <left style="thin"/>
      <right style="thin"/>
      <top style="hair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14" fontId="3" fillId="20" borderId="12" xfId="0" applyNumberFormat="1" applyFont="1" applyFill="1" applyBorder="1" applyAlignment="1">
      <alignment/>
    </xf>
    <xf numFmtId="0" fontId="3" fillId="20" borderId="12" xfId="0" applyFont="1" applyFill="1" applyBorder="1" applyAlignment="1">
      <alignment/>
    </xf>
    <xf numFmtId="0" fontId="3" fillId="20" borderId="13" xfId="0" applyFont="1" applyFill="1" applyBorder="1" applyAlignment="1" quotePrefix="1">
      <alignment horizontal="right"/>
    </xf>
    <xf numFmtId="14" fontId="3" fillId="20" borderId="10" xfId="0" applyNumberFormat="1" applyFont="1" applyFill="1" applyBorder="1" applyAlignment="1">
      <alignment/>
    </xf>
    <xf numFmtId="165" fontId="3" fillId="20" borderId="10" xfId="0" applyNumberFormat="1" applyFont="1" applyFill="1" applyBorder="1" applyAlignment="1">
      <alignment/>
    </xf>
    <xf numFmtId="164" fontId="3" fillId="20" borderId="10" xfId="0" applyNumberFormat="1" applyFont="1" applyFill="1" applyBorder="1" applyAlignment="1">
      <alignment/>
    </xf>
    <xf numFmtId="0" fontId="4" fillId="11" borderId="14" xfId="0" applyFont="1" applyFill="1" applyBorder="1" applyAlignment="1">
      <alignment horizontal="right"/>
    </xf>
    <xf numFmtId="0" fontId="0" fillId="24" borderId="10" xfId="0" applyFill="1" applyBorder="1" applyAlignment="1">
      <alignment/>
    </xf>
    <xf numFmtId="165" fontId="4" fillId="24" borderId="10" xfId="0" applyNumberFormat="1" applyFont="1" applyFill="1" applyBorder="1" applyAlignment="1">
      <alignment horizontal="right"/>
    </xf>
    <xf numFmtId="165" fontId="4" fillId="24" borderId="10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/>
    </xf>
    <xf numFmtId="165" fontId="4" fillId="11" borderId="14" xfId="0" applyNumberFormat="1" applyFont="1" applyFill="1" applyBorder="1" applyAlignment="1">
      <alignment/>
    </xf>
    <xf numFmtId="164" fontId="4" fillId="11" borderId="1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4" fontId="3" fillId="23" borderId="10" xfId="0" applyNumberFormat="1" applyFont="1" applyFill="1" applyBorder="1" applyAlignment="1">
      <alignment/>
    </xf>
    <xf numFmtId="165" fontId="3" fillId="23" borderId="10" xfId="0" applyNumberFormat="1" applyFont="1" applyFill="1" applyBorder="1" applyAlignment="1">
      <alignment/>
    </xf>
    <xf numFmtId="164" fontId="3" fillId="23" borderId="1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14" fontId="3" fillId="25" borderId="10" xfId="0" applyNumberFormat="1" applyFont="1" applyFill="1" applyBorder="1" applyAlignment="1">
      <alignment/>
    </xf>
    <xf numFmtId="165" fontId="3" fillId="25" borderId="10" xfId="0" applyNumberFormat="1" applyFont="1" applyFill="1" applyBorder="1" applyAlignment="1">
      <alignment/>
    </xf>
    <xf numFmtId="164" fontId="3" fillId="25" borderId="10" xfId="0" applyNumberFormat="1" applyFont="1" applyFill="1" applyBorder="1" applyAlignment="1">
      <alignment/>
    </xf>
    <xf numFmtId="14" fontId="3" fillId="21" borderId="10" xfId="0" applyNumberFormat="1" applyFont="1" applyFill="1" applyBorder="1" applyAlignment="1">
      <alignment/>
    </xf>
    <xf numFmtId="165" fontId="3" fillId="21" borderId="10" xfId="0" applyNumberFormat="1" applyFont="1" applyFill="1" applyBorder="1" applyAlignment="1">
      <alignment/>
    </xf>
    <xf numFmtId="164" fontId="3" fillId="21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8" fontId="3" fillId="26" borderId="12" xfId="0" applyNumberFormat="1" applyFont="1" applyFill="1" applyBorder="1" applyAlignment="1">
      <alignment/>
    </xf>
    <xf numFmtId="8" fontId="3" fillId="26" borderId="10" xfId="0" applyNumberFormat="1" applyFont="1" applyFill="1" applyBorder="1" applyAlignment="1">
      <alignment/>
    </xf>
    <xf numFmtId="8" fontId="3" fillId="26" borderId="14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3" fillId="21" borderId="10" xfId="0" applyNumberFormat="1" applyFont="1" applyFill="1" applyBorder="1" applyAlignment="1">
      <alignment/>
    </xf>
    <xf numFmtId="165" fontId="3" fillId="21" borderId="10" xfId="0" applyNumberFormat="1" applyFont="1" applyFill="1" applyBorder="1" applyAlignment="1">
      <alignment/>
    </xf>
    <xf numFmtId="164" fontId="3" fillId="21" borderId="10" xfId="0" applyNumberFormat="1" applyFont="1" applyFill="1" applyBorder="1" applyAlignment="1">
      <alignment/>
    </xf>
    <xf numFmtId="8" fontId="3" fillId="27" borderId="10" xfId="0" applyNumberFormat="1" applyFont="1" applyFill="1" applyBorder="1" applyAlignment="1">
      <alignment/>
    </xf>
    <xf numFmtId="8" fontId="3" fillId="2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04800" cy="295275"/>
    <xdr:sp>
      <xdr:nvSpPr>
        <xdr:cNvPr id="1" name="AutoShape 1" descr="foto%20KU"/>
        <xdr:cNvSpPr>
          <a:spLocks noChangeAspect="1"/>
        </xdr:cNvSpPr>
      </xdr:nvSpPr>
      <xdr:spPr>
        <a:xfrm>
          <a:off x="0" y="4572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" name="AutoShape 2" descr="foto%20KU"/>
        <xdr:cNvSpPr>
          <a:spLocks noChangeAspect="1"/>
        </xdr:cNvSpPr>
      </xdr:nvSpPr>
      <xdr:spPr>
        <a:xfrm>
          <a:off x="0" y="4572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619125</xdr:colOff>
      <xdr:row>2</xdr:row>
      <xdr:rowOff>28575</xdr:rowOff>
    </xdr:from>
    <xdr:to>
      <xdr:col>3</xdr:col>
      <xdr:colOff>571500</xdr:colOff>
      <xdr:row>2</xdr:row>
      <xdr:rowOff>2752725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85775"/>
          <a:ext cx="36099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7">
      <selection activeCell="C25" sqref="C25"/>
    </sheetView>
  </sheetViews>
  <sheetFormatPr defaultColWidth="11.421875" defaultRowHeight="12.75"/>
  <cols>
    <col min="1" max="1" width="12.7109375" style="0" customWidth="1"/>
    <col min="2" max="2" width="19.7109375" style="0" customWidth="1"/>
    <col min="3" max="3" width="22.421875" style="0" customWidth="1"/>
    <col min="4" max="4" width="19.28125" style="0" customWidth="1"/>
  </cols>
  <sheetData>
    <row r="1" spans="1:6" ht="18">
      <c r="A1" s="54" t="s">
        <v>0</v>
      </c>
      <c r="B1" s="54"/>
      <c r="C1" s="54"/>
      <c r="D1" s="54"/>
      <c r="E1" s="2"/>
      <c r="F1" s="2"/>
    </row>
    <row r="2" spans="1:6" ht="18">
      <c r="A2" s="54" t="s">
        <v>1</v>
      </c>
      <c r="B2" s="54"/>
      <c r="C2" s="54"/>
      <c r="D2" s="54"/>
      <c r="E2" s="2"/>
      <c r="F2" s="2"/>
    </row>
    <row r="3" ht="222" customHeight="1">
      <c r="A3" s="1"/>
    </row>
    <row r="4" spans="1:4" ht="18">
      <c r="A4" s="54" t="s">
        <v>29</v>
      </c>
      <c r="B4" s="54"/>
      <c r="C4" s="54"/>
      <c r="D4" s="54"/>
    </row>
    <row r="5" ht="6.75" customHeight="1"/>
    <row r="6" spans="1:4" ht="24" customHeight="1">
      <c r="A6" s="7" t="s">
        <v>2</v>
      </c>
      <c r="B6" s="6" t="s">
        <v>3</v>
      </c>
      <c r="C6" s="7" t="s">
        <v>7</v>
      </c>
      <c r="D6" s="6" t="s">
        <v>5</v>
      </c>
    </row>
    <row r="7" spans="1:4" ht="21" customHeight="1">
      <c r="A7" s="8">
        <v>41001</v>
      </c>
      <c r="B7" s="9">
        <v>2</v>
      </c>
      <c r="C7" s="10" t="s">
        <v>4</v>
      </c>
      <c r="D7" s="10" t="s">
        <v>4</v>
      </c>
    </row>
    <row r="8" spans="1:8" ht="21" customHeight="1">
      <c r="A8" s="11">
        <v>41274</v>
      </c>
      <c r="B8" s="12">
        <v>7404</v>
      </c>
      <c r="C8" s="12">
        <v>7402</v>
      </c>
      <c r="D8" s="13">
        <v>1808.31</v>
      </c>
      <c r="H8" s="23"/>
    </row>
    <row r="9" spans="1:8" ht="21" customHeight="1">
      <c r="A9" s="27">
        <v>41639</v>
      </c>
      <c r="B9" s="28">
        <v>16166</v>
      </c>
      <c r="C9" s="28">
        <v>8762</v>
      </c>
      <c r="D9" s="29">
        <v>2140.56</v>
      </c>
      <c r="G9" s="21"/>
      <c r="H9" s="23"/>
    </row>
    <row r="10" spans="1:8" ht="21" customHeight="1">
      <c r="A10" s="31">
        <v>42004</v>
      </c>
      <c r="B10" s="32">
        <v>25525</v>
      </c>
      <c r="C10" s="32">
        <v>9359</v>
      </c>
      <c r="D10" s="33">
        <v>2286.4</v>
      </c>
      <c r="H10" s="23"/>
    </row>
    <row r="11" spans="1:8" ht="21" customHeight="1">
      <c r="A11" s="34">
        <v>42369</v>
      </c>
      <c r="B11" s="35">
        <v>35049</v>
      </c>
      <c r="C11" s="35">
        <v>9524</v>
      </c>
      <c r="D11" s="36">
        <v>2326.71</v>
      </c>
      <c r="H11" s="23"/>
    </row>
    <row r="12" spans="1:8" ht="21" customHeight="1">
      <c r="A12" s="11">
        <v>42735</v>
      </c>
      <c r="B12" s="12">
        <v>44038</v>
      </c>
      <c r="C12" s="12">
        <v>8989</v>
      </c>
      <c r="D12" s="13">
        <v>2196.01</v>
      </c>
      <c r="G12" s="23"/>
      <c r="H12" s="23"/>
    </row>
    <row r="13" spans="1:8" ht="21" customHeight="1">
      <c r="A13" s="49">
        <v>43100</v>
      </c>
      <c r="B13" s="50">
        <v>52989</v>
      </c>
      <c r="C13" s="50">
        <v>8951</v>
      </c>
      <c r="D13" s="51">
        <v>2186.73</v>
      </c>
      <c r="G13" s="23"/>
      <c r="H13" s="23"/>
    </row>
    <row r="14" spans="1:8" ht="21" customHeight="1">
      <c r="A14" s="24"/>
      <c r="B14" s="25"/>
      <c r="C14" s="25"/>
      <c r="D14" s="26"/>
      <c r="H14" s="23"/>
    </row>
    <row r="15" spans="1:4" ht="21" customHeight="1">
      <c r="A15" s="3">
        <v>43131</v>
      </c>
      <c r="B15" s="5">
        <v>53129</v>
      </c>
      <c r="C15" s="5">
        <f>SUM(B15-B13)</f>
        <v>140</v>
      </c>
      <c r="D15" s="4">
        <f>SUM(C15*A28/100)</f>
        <v>34.202</v>
      </c>
    </row>
    <row r="16" spans="1:4" ht="21" customHeight="1">
      <c r="A16" s="3">
        <v>43159</v>
      </c>
      <c r="B16" s="5">
        <v>53727</v>
      </c>
      <c r="C16" s="5">
        <f aca="true" t="shared" si="0" ref="C16:C26">SUM(B16-B15)</f>
        <v>598</v>
      </c>
      <c r="D16" s="4">
        <f>SUM(C16*A28/100)</f>
        <v>146.0914</v>
      </c>
    </row>
    <row r="17" spans="1:8" ht="21" customHeight="1">
      <c r="A17" s="3">
        <v>43190</v>
      </c>
      <c r="B17" s="5">
        <v>54418</v>
      </c>
      <c r="C17" s="5">
        <f t="shared" si="0"/>
        <v>691</v>
      </c>
      <c r="D17" s="4">
        <f>SUM(C17*A28/100)</f>
        <v>168.81130000000002</v>
      </c>
      <c r="E17" s="22"/>
      <c r="G17" s="21"/>
      <c r="H17" s="23"/>
    </row>
    <row r="18" spans="1:5" ht="21" customHeight="1">
      <c r="A18" s="3">
        <v>43220</v>
      </c>
      <c r="B18" s="5">
        <v>55550</v>
      </c>
      <c r="C18" s="5">
        <f t="shared" si="0"/>
        <v>1132</v>
      </c>
      <c r="D18" s="4">
        <f>SUM(C18*A28/100)</f>
        <v>276.5476</v>
      </c>
      <c r="E18" s="22"/>
    </row>
    <row r="19" spans="1:8" ht="21" customHeight="1">
      <c r="A19" s="3">
        <v>43251</v>
      </c>
      <c r="B19" s="5">
        <v>57018</v>
      </c>
      <c r="C19" s="5">
        <f t="shared" si="0"/>
        <v>1468</v>
      </c>
      <c r="D19" s="4">
        <f>SUM(C19*A28/100)</f>
        <v>358.63239999999996</v>
      </c>
      <c r="E19" s="22"/>
      <c r="G19" s="21"/>
      <c r="H19" s="23"/>
    </row>
    <row r="20" spans="1:5" ht="21" customHeight="1">
      <c r="A20" s="3">
        <v>43281</v>
      </c>
      <c r="B20" s="5">
        <v>58280</v>
      </c>
      <c r="C20" s="5">
        <f t="shared" si="0"/>
        <v>1262</v>
      </c>
      <c r="D20" s="4">
        <f>SUM(C20*A28/100)</f>
        <v>308.3066</v>
      </c>
      <c r="E20" s="22"/>
    </row>
    <row r="21" spans="1:8" ht="21" customHeight="1">
      <c r="A21" s="3">
        <v>43312</v>
      </c>
      <c r="B21" s="5">
        <v>59782</v>
      </c>
      <c r="C21" s="5">
        <f t="shared" si="0"/>
        <v>1502</v>
      </c>
      <c r="D21" s="4">
        <f>SUM(C21*A28/100)</f>
        <v>366.9386</v>
      </c>
      <c r="H21" s="21"/>
    </row>
    <row r="22" spans="1:4" ht="21" customHeight="1">
      <c r="A22" s="3">
        <v>43343</v>
      </c>
      <c r="B22" s="5">
        <v>61000</v>
      </c>
      <c r="C22" s="5">
        <f t="shared" si="0"/>
        <v>1218</v>
      </c>
      <c r="D22" s="4">
        <f>SUM(C22*A28/100)</f>
        <v>297.5574</v>
      </c>
    </row>
    <row r="23" spans="1:4" ht="21" customHeight="1">
      <c r="A23" s="3">
        <v>43373</v>
      </c>
      <c r="B23" s="5">
        <v>61986</v>
      </c>
      <c r="C23" s="5">
        <f t="shared" si="0"/>
        <v>986</v>
      </c>
      <c r="D23" s="4">
        <f>SUM(C23*A28/100)</f>
        <v>240.8798</v>
      </c>
    </row>
    <row r="24" spans="1:4" ht="21" customHeight="1">
      <c r="A24" s="3">
        <v>43404</v>
      </c>
      <c r="B24" s="5">
        <v>62681</v>
      </c>
      <c r="C24" s="5">
        <f t="shared" si="0"/>
        <v>695</v>
      </c>
      <c r="D24" s="4">
        <f>SUM(C24*A28/100)</f>
        <v>169.7885</v>
      </c>
    </row>
    <row r="25" spans="1:4" ht="21" customHeight="1">
      <c r="A25" s="3">
        <v>43434</v>
      </c>
      <c r="B25" s="5">
        <v>62981</v>
      </c>
      <c r="C25" s="5">
        <f t="shared" si="0"/>
        <v>300</v>
      </c>
      <c r="D25" s="4">
        <f>SUM(C25*A28/100)</f>
        <v>73.29</v>
      </c>
    </row>
    <row r="26" spans="1:7" ht="21" customHeight="1">
      <c r="A26" s="3">
        <v>43465</v>
      </c>
      <c r="B26" s="5">
        <v>63122</v>
      </c>
      <c r="C26" s="5">
        <f t="shared" si="0"/>
        <v>141</v>
      </c>
      <c r="D26" s="4">
        <f>SUM(C26*A28/100)</f>
        <v>34.4463</v>
      </c>
      <c r="G26" s="21"/>
    </row>
    <row r="27" spans="1:4" ht="21" customHeight="1">
      <c r="A27" s="15"/>
      <c r="B27" s="16" t="s">
        <v>28</v>
      </c>
      <c r="C27" s="17">
        <f>SUM(C15:C26)</f>
        <v>10133</v>
      </c>
      <c r="D27" s="18">
        <f>SUM(D15:D26)</f>
        <v>2475.4919</v>
      </c>
    </row>
    <row r="28" spans="1:4" ht="21" customHeight="1">
      <c r="A28" s="30">
        <v>24.43</v>
      </c>
      <c r="B28" s="14" t="s">
        <v>6</v>
      </c>
      <c r="C28" s="19">
        <f>SUM(C8:C13,C27)</f>
        <v>63120</v>
      </c>
      <c r="D28" s="20">
        <f>SUM(D8:D13,D27)</f>
        <v>15420.211899999998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/>
  <mergeCells count="3">
    <mergeCell ref="A2:D2"/>
    <mergeCell ref="A1:D1"/>
    <mergeCell ref="A4:D4"/>
  </mergeCells>
  <printOptions/>
  <pageMargins left="0.9" right="1.13" top="0.41" bottom="0.72" header="0.26" footer="0.54"/>
  <pageSetup horizontalDpi="600" verticalDpi="600" orientation="portrait" paperSize="9" r:id="rId2"/>
  <headerFooter alignWithMargins="0">
    <oddFooter>&amp;L     Gerhard Hehl Ortsbürgermeister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4">
      <selection activeCell="H24" sqref="H24"/>
    </sheetView>
  </sheetViews>
  <sheetFormatPr defaultColWidth="11.421875" defaultRowHeight="12.75"/>
  <cols>
    <col min="1" max="1" width="11.00390625" style="0" customWidth="1"/>
    <col min="2" max="2" width="44.140625" style="0" customWidth="1"/>
    <col min="3" max="5" width="18.7109375" style="0" customWidth="1"/>
    <col min="9" max="9" width="11.7109375" style="0" bestFit="1" customWidth="1"/>
  </cols>
  <sheetData>
    <row r="1" spans="1:5" ht="22.5" customHeight="1">
      <c r="A1" s="55" t="s">
        <v>8</v>
      </c>
      <c r="B1" s="55"/>
      <c r="C1" s="55"/>
      <c r="D1" s="55"/>
      <c r="E1" s="55"/>
    </row>
    <row r="2" ht="6" customHeight="1"/>
    <row r="3" spans="1:9" ht="21.75" customHeight="1">
      <c r="A3" s="37" t="s">
        <v>9</v>
      </c>
      <c r="B3" s="37" t="s">
        <v>10</v>
      </c>
      <c r="C3" s="37" t="s">
        <v>11</v>
      </c>
      <c r="D3" s="37" t="s">
        <v>12</v>
      </c>
      <c r="E3" s="37" t="s">
        <v>13</v>
      </c>
      <c r="I3" s="47"/>
    </row>
    <row r="4" spans="1:5" ht="17.25" customHeight="1">
      <c r="A4" s="38">
        <v>2012</v>
      </c>
      <c r="B4" s="39" t="s">
        <v>14</v>
      </c>
      <c r="C4" s="44">
        <v>-22795.51</v>
      </c>
      <c r="D4" s="44"/>
      <c r="E4" s="44">
        <f>SUM(C4)</f>
        <v>-22795.51</v>
      </c>
    </row>
    <row r="5" spans="1:5" ht="17.25" customHeight="1">
      <c r="A5" s="40">
        <v>2012</v>
      </c>
      <c r="B5" s="41" t="s">
        <v>22</v>
      </c>
      <c r="C5" s="45">
        <v>-80.33</v>
      </c>
      <c r="D5" s="45"/>
      <c r="E5" s="45">
        <f>SUM(E4+C5)</f>
        <v>-22875.84</v>
      </c>
    </row>
    <row r="6" spans="1:10" ht="17.25" customHeight="1">
      <c r="A6" s="40">
        <v>2012</v>
      </c>
      <c r="B6" s="41" t="s">
        <v>23</v>
      </c>
      <c r="C6" s="45">
        <v>-63.62</v>
      </c>
      <c r="D6" s="45"/>
      <c r="E6" s="45">
        <f>SUM(E5+C6)</f>
        <v>-22939.46</v>
      </c>
      <c r="J6" s="47"/>
    </row>
    <row r="7" spans="1:5" ht="17.25" customHeight="1">
      <c r="A7" s="40">
        <v>2012</v>
      </c>
      <c r="B7" s="41" t="s">
        <v>15</v>
      </c>
      <c r="C7" s="45"/>
      <c r="D7" s="52">
        <v>1808.31</v>
      </c>
      <c r="E7" s="45">
        <f>SUM(E6+D7)</f>
        <v>-21131.149999999998</v>
      </c>
    </row>
    <row r="8" spans="1:5" ht="17.25" customHeight="1">
      <c r="A8" s="40">
        <v>2013</v>
      </c>
      <c r="B8" s="41" t="s">
        <v>16</v>
      </c>
      <c r="C8" s="45"/>
      <c r="D8" s="53">
        <v>3296.1</v>
      </c>
      <c r="E8" s="45">
        <f>SUM(E7+D8)</f>
        <v>-17835.05</v>
      </c>
    </row>
    <row r="9" spans="1:5" ht="17.25" customHeight="1">
      <c r="A9" s="40">
        <v>2013</v>
      </c>
      <c r="B9" s="41" t="s">
        <v>22</v>
      </c>
      <c r="C9" s="45">
        <v>-80.33</v>
      </c>
      <c r="D9" s="45"/>
      <c r="E9" s="45">
        <f>SUM(E8+C9)</f>
        <v>-17915.38</v>
      </c>
    </row>
    <row r="10" spans="1:5" ht="17.25" customHeight="1">
      <c r="A10" s="40">
        <v>2013</v>
      </c>
      <c r="B10" s="41" t="s">
        <v>23</v>
      </c>
      <c r="C10" s="45">
        <v>-63.62</v>
      </c>
      <c r="D10" s="45"/>
      <c r="E10" s="45">
        <f>SUM(E9+C10)</f>
        <v>-17979</v>
      </c>
    </row>
    <row r="11" spans="1:5" ht="17.25" customHeight="1">
      <c r="A11" s="40">
        <v>2013</v>
      </c>
      <c r="B11" s="41" t="s">
        <v>17</v>
      </c>
      <c r="C11" s="45"/>
      <c r="D11" s="52">
        <v>2140.56</v>
      </c>
      <c r="E11" s="45">
        <f>SUM(E10+D11)</f>
        <v>-15838.44</v>
      </c>
    </row>
    <row r="12" spans="1:5" ht="17.25" customHeight="1">
      <c r="A12" s="40">
        <v>2014</v>
      </c>
      <c r="B12" s="41" t="s">
        <v>22</v>
      </c>
      <c r="C12" s="45">
        <v>-80.33</v>
      </c>
      <c r="D12" s="45"/>
      <c r="E12" s="45">
        <f>SUM(E11+C12)</f>
        <v>-15918.77</v>
      </c>
    </row>
    <row r="13" spans="1:5" ht="17.25" customHeight="1">
      <c r="A13" s="40">
        <v>2014</v>
      </c>
      <c r="B13" s="41" t="s">
        <v>23</v>
      </c>
      <c r="C13" s="45">
        <v>-63.62</v>
      </c>
      <c r="D13" s="45"/>
      <c r="E13" s="45">
        <f>SUM(E12+C13)</f>
        <v>-15982.390000000001</v>
      </c>
    </row>
    <row r="14" spans="1:5" ht="17.25" customHeight="1">
      <c r="A14" s="40">
        <v>2014</v>
      </c>
      <c r="B14" s="41" t="s">
        <v>18</v>
      </c>
      <c r="C14" s="45"/>
      <c r="D14" s="52">
        <v>2286.4</v>
      </c>
      <c r="E14" s="45">
        <f>SUM(E13+D14)</f>
        <v>-13695.990000000002</v>
      </c>
    </row>
    <row r="15" spans="1:5" ht="17.25" customHeight="1">
      <c r="A15" s="40">
        <v>2015</v>
      </c>
      <c r="B15" s="41" t="s">
        <v>22</v>
      </c>
      <c r="C15" s="45">
        <v>-80.33</v>
      </c>
      <c r="D15" s="45"/>
      <c r="E15" s="45">
        <f>SUM(E14+C15)</f>
        <v>-13776.320000000002</v>
      </c>
    </row>
    <row r="16" spans="1:5" ht="17.25" customHeight="1">
      <c r="A16" s="40">
        <v>2015</v>
      </c>
      <c r="B16" s="41" t="s">
        <v>23</v>
      </c>
      <c r="C16" s="45">
        <v>-69.98</v>
      </c>
      <c r="D16" s="45"/>
      <c r="E16" s="45">
        <f>SUM(E15+C16)</f>
        <v>-13846.300000000001</v>
      </c>
    </row>
    <row r="17" spans="1:5" ht="17.25" customHeight="1">
      <c r="A17" s="40">
        <v>2015</v>
      </c>
      <c r="B17" s="41" t="s">
        <v>21</v>
      </c>
      <c r="C17" s="45">
        <v>-113.3</v>
      </c>
      <c r="D17" s="45"/>
      <c r="E17" s="45">
        <f>SUM(E16+C17)</f>
        <v>-13959.6</v>
      </c>
    </row>
    <row r="18" spans="1:5" ht="17.25" customHeight="1">
      <c r="A18" s="40">
        <v>2015</v>
      </c>
      <c r="B18" s="41" t="s">
        <v>19</v>
      </c>
      <c r="C18" s="45"/>
      <c r="D18" s="52">
        <v>2326.71</v>
      </c>
      <c r="E18" s="45">
        <f>SUM(E17+D18)</f>
        <v>-11632.89</v>
      </c>
    </row>
    <row r="19" spans="1:5" ht="17.25" customHeight="1">
      <c r="A19" s="40">
        <v>2016</v>
      </c>
      <c r="B19" s="41" t="s">
        <v>25</v>
      </c>
      <c r="C19" s="45">
        <v>-2448.89</v>
      </c>
      <c r="D19" s="45"/>
      <c r="E19" s="45">
        <f>SUM(E18+C19)</f>
        <v>-14081.779999999999</v>
      </c>
    </row>
    <row r="20" spans="1:5" ht="17.25" customHeight="1">
      <c r="A20" s="40">
        <v>2016</v>
      </c>
      <c r="B20" s="41" t="s">
        <v>22</v>
      </c>
      <c r="C20" s="45">
        <v>-80.33</v>
      </c>
      <c r="D20" s="45"/>
      <c r="E20" s="45">
        <f>SUM(E19+C20)</f>
        <v>-14162.109999999999</v>
      </c>
    </row>
    <row r="21" spans="1:5" ht="17.25" customHeight="1">
      <c r="A21" s="40">
        <v>2016</v>
      </c>
      <c r="B21" s="41" t="s">
        <v>23</v>
      </c>
      <c r="C21" s="45">
        <v>-73.48</v>
      </c>
      <c r="D21" s="45"/>
      <c r="E21" s="45">
        <f>SUM(E20+C21)</f>
        <v>-14235.589999999998</v>
      </c>
    </row>
    <row r="22" spans="1:5" ht="17.25" customHeight="1">
      <c r="A22" s="40">
        <v>2016</v>
      </c>
      <c r="B22" s="41" t="s">
        <v>20</v>
      </c>
      <c r="C22" s="45"/>
      <c r="D22" s="52">
        <v>2196.01</v>
      </c>
      <c r="E22" s="45">
        <f>SUM(E21+D22)</f>
        <v>-12039.579999999998</v>
      </c>
    </row>
    <row r="23" spans="1:9" ht="17.25" customHeight="1">
      <c r="A23" s="40">
        <v>2016</v>
      </c>
      <c r="B23" s="41" t="s">
        <v>24</v>
      </c>
      <c r="C23" s="45"/>
      <c r="D23" s="53">
        <v>1907.89</v>
      </c>
      <c r="E23" s="45">
        <f>SUM(E22+D23)</f>
        <v>-10131.689999999999</v>
      </c>
      <c r="I23" s="47"/>
    </row>
    <row r="24" spans="1:5" ht="17.25" customHeight="1">
      <c r="A24" s="40">
        <v>2017</v>
      </c>
      <c r="B24" s="41" t="s">
        <v>22</v>
      </c>
      <c r="C24" s="45">
        <v>-80.33</v>
      </c>
      <c r="D24" s="45"/>
      <c r="E24" s="45">
        <f>SUM(E23+C24)</f>
        <v>-10212.019999999999</v>
      </c>
    </row>
    <row r="25" spans="1:5" ht="17.25" customHeight="1">
      <c r="A25" s="40">
        <v>2017</v>
      </c>
      <c r="B25" s="41" t="s">
        <v>23</v>
      </c>
      <c r="C25" s="45">
        <v>-73.48</v>
      </c>
      <c r="D25" s="45"/>
      <c r="E25" s="45">
        <f>SUM(E24+C25)</f>
        <v>-10285.499999999998</v>
      </c>
    </row>
    <row r="26" spans="1:5" ht="17.25" customHeight="1">
      <c r="A26" s="40">
        <v>2017</v>
      </c>
      <c r="B26" s="41" t="s">
        <v>26</v>
      </c>
      <c r="C26" s="45"/>
      <c r="D26" s="53">
        <v>391</v>
      </c>
      <c r="E26" s="45">
        <f>SUM(E25+D26)</f>
        <v>-9894.499999999998</v>
      </c>
    </row>
    <row r="27" spans="1:6" ht="17.25" customHeight="1">
      <c r="A27" s="40">
        <v>2017</v>
      </c>
      <c r="B27" s="41" t="s">
        <v>27</v>
      </c>
      <c r="C27" s="45"/>
      <c r="D27" s="52">
        <f>SUM(Jahresübersicht!D13)</f>
        <v>2186.73</v>
      </c>
      <c r="E27" s="45">
        <f>SUM(E26+D27)</f>
        <v>-7707.769999999999</v>
      </c>
      <c r="F27" s="48"/>
    </row>
    <row r="28" spans="1:6" ht="17.25" customHeight="1">
      <c r="A28" s="40">
        <v>2018</v>
      </c>
      <c r="B28" s="41" t="s">
        <v>22</v>
      </c>
      <c r="C28" s="45">
        <v>-80.33</v>
      </c>
      <c r="D28" s="45"/>
      <c r="E28" s="45">
        <f>SUM(E27+C28)</f>
        <v>-7788.0999999999985</v>
      </c>
      <c r="F28" s="48"/>
    </row>
    <row r="29" spans="1:6" ht="17.25" customHeight="1">
      <c r="A29" s="40">
        <v>2018</v>
      </c>
      <c r="B29" s="41" t="s">
        <v>23</v>
      </c>
      <c r="C29" s="45">
        <v>-73.48</v>
      </c>
      <c r="D29" s="45"/>
      <c r="E29" s="45">
        <f>SUM(E28+C29)</f>
        <v>-7861.579999999998</v>
      </c>
      <c r="F29" s="48"/>
    </row>
    <row r="30" spans="1:6" ht="17.25" customHeight="1">
      <c r="A30" s="40">
        <v>2018</v>
      </c>
      <c r="B30" s="41" t="s">
        <v>21</v>
      </c>
      <c r="C30" s="45">
        <v>-113.28</v>
      </c>
      <c r="D30" s="45"/>
      <c r="E30" s="45">
        <f>SUM(E29+C30)</f>
        <v>-7974.859999999998</v>
      </c>
      <c r="F30" s="48"/>
    </row>
    <row r="31" spans="1:6" ht="17.25" customHeight="1">
      <c r="A31" s="40">
        <v>2018</v>
      </c>
      <c r="B31" s="41" t="s">
        <v>30</v>
      </c>
      <c r="C31" s="45"/>
      <c r="D31" s="52">
        <f>SUM(Jahresübersicht!D27)</f>
        <v>2475.4919</v>
      </c>
      <c r="E31" s="45">
        <f>SUM(E30+D31)</f>
        <v>-5499.368099999998</v>
      </c>
      <c r="F31" s="48">
        <f>SUM(Jahresübersicht!A26)</f>
        <v>43465</v>
      </c>
    </row>
    <row r="32" spans="1:5" ht="17.25" customHeight="1">
      <c r="A32" s="40"/>
      <c r="B32" s="41"/>
      <c r="C32" s="45"/>
      <c r="D32" s="45"/>
      <c r="E32" s="45"/>
    </row>
    <row r="33" spans="1:5" ht="17.25" customHeight="1">
      <c r="A33" s="40"/>
      <c r="B33" s="41"/>
      <c r="C33" s="45"/>
      <c r="D33" s="45"/>
      <c r="E33" s="45"/>
    </row>
    <row r="34" spans="1:5" ht="17.25" customHeight="1">
      <c r="A34" s="40"/>
      <c r="B34" s="41"/>
      <c r="C34" s="45"/>
      <c r="D34" s="45"/>
      <c r="E34" s="45"/>
    </row>
    <row r="35" spans="1:5" ht="17.25" customHeight="1">
      <c r="A35" s="40"/>
      <c r="B35" s="41"/>
      <c r="C35" s="45"/>
      <c r="D35" s="45"/>
      <c r="E35" s="45"/>
    </row>
    <row r="36" spans="1:5" ht="17.25" customHeight="1">
      <c r="A36" s="40"/>
      <c r="B36" s="41"/>
      <c r="C36" s="45"/>
      <c r="D36" s="45"/>
      <c r="E36" s="45"/>
    </row>
    <row r="37" spans="1:5" ht="17.25" customHeight="1">
      <c r="A37" s="40"/>
      <c r="B37" s="41"/>
      <c r="C37" s="45"/>
      <c r="D37" s="45"/>
      <c r="E37" s="45"/>
    </row>
    <row r="38" spans="1:5" ht="17.25" customHeight="1">
      <c r="A38" s="42"/>
      <c r="B38" s="43"/>
      <c r="C38" s="46"/>
      <c r="D38" s="46"/>
      <c r="E38" s="46"/>
    </row>
  </sheetData>
  <sheetProtection/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Hehl</dc:creator>
  <cp:keywords/>
  <dc:description/>
  <cp:lastModifiedBy>Gerhard</cp:lastModifiedBy>
  <cp:lastPrinted>2018-01-15T10:00:08Z</cp:lastPrinted>
  <dcterms:created xsi:type="dcterms:W3CDTF">2012-06-01T15:47:58Z</dcterms:created>
  <dcterms:modified xsi:type="dcterms:W3CDTF">2019-01-01T09:03:55Z</dcterms:modified>
  <cp:category/>
  <cp:version/>
  <cp:contentType/>
  <cp:contentStatus/>
</cp:coreProperties>
</file>